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6" yWindow="420" windowWidth="24620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<sst xmlns="http://schemas.openxmlformats.org/spreadsheetml/2006/main" count="72" uniqueCount="65">
  <si>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System Development Charge Estimating Template</t>
  </si>
  <si>
    <t>type</t>
  </si>
  <si>
    <t>quantity</t>
  </si>
  <si>
    <t>units</t>
  </si>
  <si>
    <t>trips</t>
  </si>
  <si>
    <t>SDC</t>
  </si>
  <si>
    <t>cost/TGSF</t>
  </si>
  <si>
    <t>TGSF</t>
  </si>
  <si>
    <t>Stormwater</t>
  </si>
  <si>
    <t>Parks</t>
  </si>
  <si>
    <t>units</t>
  </si>
  <si>
    <t xml:space="preserve">This template is based on SDC rates current on April 1, 2010.  </t>
  </si>
  <si>
    <t>Check rates at location below or  consult City staff before using.  Meeting with City staff to confirm assumptions is highly recommended.</t>
  </si>
  <si>
    <t>updated 23 April 2010/FT</t>
  </si>
  <si>
    <t>other</t>
  </si>
  <si>
    <t>other</t>
  </si>
  <si>
    <t>Transportation</t>
  </si>
  <si>
    <t xml:space="preserve">Total estimated SDC </t>
  </si>
  <si>
    <t>Wastewater - regional</t>
  </si>
  <si>
    <t>Campus Planning &amp; Real Estate</t>
  </si>
  <si>
    <t xml:space="preserve">       See pdfs in folder for forms and full back-up on rates.</t>
  </si>
  <si>
    <t xml:space="preserve">   total local wastewater</t>
  </si>
  <si>
    <t>TGSF=thousand gross s.f.</t>
  </si>
  <si>
    <t>Net added impervious area on site</t>
  </si>
  <si>
    <t>PFUs removed: (add type &amp; rate as negative)</t>
  </si>
  <si>
    <t>transportation total</t>
  </si>
  <si>
    <t xml:space="preserve">Urinal, Stall or Wall </t>
  </si>
  <si>
    <t xml:space="preserve">Wash Basin, Single </t>
  </si>
  <si>
    <t xml:space="preserve">Floor Drain </t>
  </si>
  <si>
    <t xml:space="preserve">Sink, Resid. &amp; Com. </t>
  </si>
  <si>
    <t>Water Closet, Private</t>
  </si>
  <si>
    <t xml:space="preserve">Water Closet, Public </t>
  </si>
  <si>
    <t xml:space="preserve">Shower, Single </t>
  </si>
  <si>
    <t>Floor Sink (per head)</t>
  </si>
  <si>
    <t>Dishwasher, Commercial</t>
  </si>
  <si>
    <t>fixture type</t>
  </si>
  <si>
    <t xml:space="preserve">Drinking Fountain </t>
  </si>
  <si>
    <t xml:space="preserve">Interceptor, grease/oil/sand/etc. </t>
  </si>
  <si>
    <t xml:space="preserve">Clothes Washer, Residential </t>
  </si>
  <si>
    <t xml:space="preserve">Clothes Washer, Commercial </t>
  </si>
  <si>
    <t>research labs (TGSF)</t>
  </si>
  <si>
    <t>Discuss assumptions early with City staff to allow time for a transporation trip study if needed.</t>
  </si>
  <si>
    <t>University</t>
  </si>
  <si>
    <t>Building area</t>
  </si>
  <si>
    <t>cost/SF</t>
  </si>
  <si>
    <t xml:space="preserve">        HTT://eugene-or.gov    From  Home &gt; Public Works &gt; PW Engineering &gt; Systems Development...</t>
  </si>
  <si>
    <t>Wastewater - local</t>
  </si>
  <si>
    <t>plumb'g fixture units</t>
  </si>
  <si>
    <t>cost/trip</t>
  </si>
  <si>
    <t>classroom (stations)</t>
  </si>
  <si>
    <t>teaching labs (stations)</t>
  </si>
  <si>
    <t>trip rate</t>
  </si>
  <si>
    <t xml:space="preserve">Bathtub </t>
  </si>
  <si>
    <t xml:space="preserve">Shower, Mult.,per head </t>
  </si>
  <si>
    <t>quantity</t>
  </si>
  <si>
    <t>total fixt. units</t>
  </si>
  <si>
    <t>cost/f.u.</t>
  </si>
  <si>
    <t>SDC</t>
  </si>
  <si>
    <t>quantity</t>
  </si>
  <si>
    <t>units</t>
  </si>
  <si>
    <t>cost/TGSF</t>
  </si>
  <si>
    <t>SDC</t>
  </si>
  <si>
    <t>Subtotal</t>
  </si>
  <si>
    <t>Administrative fee at</t>
  </si>
  <si>
    <t>s.f. impervious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</si>
</sst>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"/>
    <numFmt numFmtId="169" formatCode="General"/>
    <numFmt numFmtId="170" formatCode="0.00%"/>
    <numFmt numFmtId="171" formatCode="0"/>
    <numFmt numFmtId="172" formatCode="0.00"/>
  </numFmts>
  <fonts count="9">
    <font>
      <sz val="9"/>
      <color indexed="9"/>
      <name val="Geneva"/>
      <family val="0"/>
    </font>
    <font>
      <sz val="12"/>
      <color indexed="9"/>
      <name val="Helv"/>
      <family val="0"/>
    </font>
    <font>
      <b/>
      <sz val="14"/>
      <color indexed="9"/>
      <name val="Helv"/>
      <family val="0"/>
    </font>
    <font>
      <i/>
      <sz val="12"/>
      <color indexed="9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name val="Geneva"/>
      <family val="0"/>
    </font>
    <font>
      <sz val="9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5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0" applyFont="1">
      <alignment/>
      <protection locked="0"/>
    </xf>
    <xf numFmtId="0" fontId="7" fillId="0" borderId="0" xfId="20" applyFont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7" fillId="0" borderId="1" xfId="20" applyFont="1" applyBorder="1">
      <alignment/>
      <protection locked="0"/>
    </xf>
    <xf numFmtId="0" fontId="7" fillId="0" borderId="1" xfId="20" applyFont="1" applyBorder="1">
      <alignment/>
      <protection locked="0"/>
    </xf>
    <xf numFmtId="0" fontId="7" fillId="0" borderId="2" xfId="20" applyFont="1" applyBorder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0" fontId="7" fillId="0" borderId="2" xfId="20" applyFont="1" applyBorder="1">
      <alignment/>
      <protection locked="0"/>
    </xf>
    <xf numFmtId="0" fontId="7" fillId="0" borderId="3" xfId="20" applyFont="1" applyBorder="1">
      <alignment/>
      <protection locked="0"/>
    </xf>
    <xf numFmtId="0" fontId="7" fillId="0" borderId="2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20" applyFont="1" applyBorder="1">
      <alignment/>
      <protection locked="0"/>
    </xf>
    <xf numFmtId="170" fontId="7" fillId="0" borderId="0" xfId="20" applyNumberFormat="1" applyFont="1">
      <alignment/>
      <protection locked="0"/>
    </xf>
    <xf numFmtId="168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20" applyFont="1">
      <alignment/>
      <protection locked="0"/>
    </xf>
    <xf numFmtId="0" fontId="8" fillId="0" borderId="0" xfId="20" applyFont="1">
      <alignment/>
      <protection locked="0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showOutlineSymbols="0" zoomScaleSheetLayoutView="100" workbookViewId="0" topLeftCell="A1">
      <selection activeCell="J41" sqref="J41"/>
    </sheetView>
  </sheetViews>
  <sheetFormatPr defaultColWidth="11.00390625" defaultRowHeight="13.5" customHeight="1"/>
  <cols>
    <col min="1" max="1" width="3.50390625" style="2" customWidth="1"/>
    <col min="2" max="2" width="25.625" style="2" customWidth="1"/>
    <col min="3" max="3" width="7.125" style="2" customWidth="1"/>
    <col min="4" max="4" width="16.00390625" style="2" customWidth="1"/>
    <col min="5" max="5" width="11.50390625" style="3" customWidth="1"/>
    <col min="6" max="6" width="9.375" style="3" customWidth="1"/>
    <col min="7" max="16384" width="10.875" style="3" customWidth="1"/>
  </cols>
  <sheetData>
    <row r="1" spans="1:7" ht="13.5" customHeight="1">
      <c r="A1" s="1" t="s">
        <v>0</v>
      </c>
      <c r="G1" s="4" t="s">
        <v>19</v>
      </c>
    </row>
    <row r="2" ht="13.5" customHeight="1">
      <c r="G2" s="4" t="s">
        <v>13</v>
      </c>
    </row>
    <row r="3" ht="13.5" customHeight="1">
      <c r="B3" s="19" t="s">
        <v>11</v>
      </c>
    </row>
    <row r="4" ht="13.5" customHeight="1">
      <c r="B4" s="19" t="s">
        <v>12</v>
      </c>
    </row>
    <row r="5" ht="13.5" customHeight="1">
      <c r="B5" s="2" t="s">
        <v>45</v>
      </c>
    </row>
    <row r="6" spans="2:6" ht="13.5" customHeight="1">
      <c r="B6" s="19" t="s">
        <v>20</v>
      </c>
      <c r="F6" t="s">
        <v>22</v>
      </c>
    </row>
    <row r="7" ht="13.5" customHeight="1">
      <c r="A7" s="20" t="s">
        <v>16</v>
      </c>
    </row>
    <row r="8" spans="2:7" ht="13.5" customHeight="1">
      <c r="B8" s="5" t="s">
        <v>1</v>
      </c>
      <c r="C8" s="5" t="s">
        <v>2</v>
      </c>
      <c r="D8" s="5" t="s">
        <v>51</v>
      </c>
      <c r="E8" s="5" t="s">
        <v>4</v>
      </c>
      <c r="F8" s="6" t="s">
        <v>48</v>
      </c>
      <c r="G8" s="7" t="s">
        <v>5</v>
      </c>
    </row>
    <row r="9" spans="1:7" ht="13.5" customHeight="1">
      <c r="A9" s="2">
        <v>1</v>
      </c>
      <c r="B9" s="2" t="s">
        <v>49</v>
      </c>
      <c r="C9" s="2">
        <v>0</v>
      </c>
      <c r="D9" s="2">
        <v>0.21</v>
      </c>
      <c r="E9" s="2">
        <f>C9*D9</f>
        <v>0</v>
      </c>
      <c r="F9" s="17"/>
      <c r="G9" s="8"/>
    </row>
    <row r="10" spans="1:7" ht="13.5" customHeight="1">
      <c r="A10" s="2">
        <v>2</v>
      </c>
      <c r="B10" s="2" t="s">
        <v>50</v>
      </c>
      <c r="C10" s="2">
        <v>0</v>
      </c>
      <c r="D10" s="2">
        <v>0.21</v>
      </c>
      <c r="E10" s="2">
        <f>C10*D10</f>
        <v>0</v>
      </c>
      <c r="F10" s="17"/>
      <c r="G10" s="8"/>
    </row>
    <row r="11" spans="1:7" ht="13.5" customHeight="1">
      <c r="A11" s="2">
        <v>3</v>
      </c>
      <c r="B11" s="2" t="s">
        <v>40</v>
      </c>
      <c r="C11" s="2">
        <v>0</v>
      </c>
      <c r="D11" s="2">
        <v>1.08</v>
      </c>
      <c r="E11" s="2">
        <f>C11*D11</f>
        <v>0</v>
      </c>
      <c r="F11" s="17"/>
      <c r="G11" s="8"/>
    </row>
    <row r="12" spans="1:7" ht="13.5" customHeight="1">
      <c r="A12" s="2">
        <v>4</v>
      </c>
      <c r="B12" s="19" t="s">
        <v>14</v>
      </c>
      <c r="F12" s="17"/>
      <c r="G12" s="8"/>
    </row>
    <row r="13" spans="1:7" ht="13.5" customHeight="1">
      <c r="A13" s="2">
        <v>5</v>
      </c>
      <c r="B13" s="19" t="s">
        <v>15</v>
      </c>
      <c r="G13" s="8"/>
    </row>
    <row r="14" spans="2:7" ht="13.5" customHeight="1">
      <c r="B14" s="2" t="s">
        <v>25</v>
      </c>
      <c r="E14" s="3">
        <f>SUM(E9:E13)</f>
        <v>0</v>
      </c>
      <c r="F14" s="17">
        <f>1605.35*1.068</f>
        <v>1714.5138</v>
      </c>
      <c r="G14" s="8">
        <f>E14*F14</f>
        <v>0</v>
      </c>
    </row>
    <row r="15" spans="1:7" ht="13.5" customHeight="1">
      <c r="A15" s="3"/>
      <c r="B15" s="2" t="s">
        <v>41</v>
      </c>
      <c r="F15" s="8"/>
      <c r="G15" s="8"/>
    </row>
    <row r="17" spans="1:7" ht="13.5" customHeight="1">
      <c r="A17" s="20" t="s">
        <v>18</v>
      </c>
      <c r="C17" s="9" t="s">
        <v>2</v>
      </c>
      <c r="D17" s="5" t="s">
        <v>3</v>
      </c>
      <c r="E17" s="10"/>
      <c r="F17" s="11" t="s">
        <v>6</v>
      </c>
      <c r="G17" s="7" t="s">
        <v>5</v>
      </c>
    </row>
    <row r="18" spans="2:7" ht="13.5" customHeight="1">
      <c r="B18" s="2" t="s">
        <v>42</v>
      </c>
      <c r="C18" s="2">
        <v>0</v>
      </c>
      <c r="D18" s="2" t="s">
        <v>7</v>
      </c>
      <c r="F18" s="2">
        <v>416.62</v>
      </c>
      <c r="G18" s="8">
        <f>F18*C18</f>
        <v>0</v>
      </c>
    </row>
    <row r="19" ht="13.5" customHeight="1">
      <c r="E19" s="2"/>
    </row>
    <row r="20" ht="13.5" customHeight="1">
      <c r="A20" s="20" t="s">
        <v>46</v>
      </c>
    </row>
    <row r="21" spans="2:7" ht="13.5" customHeight="1">
      <c r="B21" s="9" t="s">
        <v>35</v>
      </c>
      <c r="C21" s="9" t="s">
        <v>54</v>
      </c>
      <c r="D21" s="5" t="s">
        <v>47</v>
      </c>
      <c r="E21" s="10" t="s">
        <v>55</v>
      </c>
      <c r="F21" s="11" t="s">
        <v>56</v>
      </c>
      <c r="G21" s="7" t="s">
        <v>57</v>
      </c>
    </row>
    <row r="22" spans="2:7" ht="13.5" customHeight="1">
      <c r="B22" s="3" t="s">
        <v>26</v>
      </c>
      <c r="C22" s="2">
        <v>0</v>
      </c>
      <c r="D22" s="3">
        <v>2</v>
      </c>
      <c r="E22" s="12">
        <f>C22*D22</f>
        <v>0</v>
      </c>
      <c r="F22" s="13"/>
      <c r="G22" s="14"/>
    </row>
    <row r="23" spans="2:7" ht="13.5" customHeight="1">
      <c r="B23" s="3" t="s">
        <v>27</v>
      </c>
      <c r="C23" s="2">
        <v>0</v>
      </c>
      <c r="D23" s="3">
        <v>2</v>
      </c>
      <c r="E23" s="12">
        <f aca="true" t="shared" si="0" ref="E23:E39">C23*D23</f>
        <v>0</v>
      </c>
      <c r="F23" s="13"/>
      <c r="G23" s="14"/>
    </row>
    <row r="24" spans="2:7" ht="13.5" customHeight="1">
      <c r="B24" s="3" t="s">
        <v>28</v>
      </c>
      <c r="C24" s="2">
        <v>0</v>
      </c>
      <c r="D24" s="3">
        <v>1</v>
      </c>
      <c r="E24" s="12">
        <f t="shared" si="0"/>
        <v>0</v>
      </c>
      <c r="F24" s="13"/>
      <c r="G24" s="14"/>
    </row>
    <row r="25" spans="2:7" ht="13.5" customHeight="1">
      <c r="B25" s="3" t="s">
        <v>52</v>
      </c>
      <c r="C25" s="2">
        <v>0</v>
      </c>
      <c r="D25" s="3">
        <v>1</v>
      </c>
      <c r="E25" s="12">
        <f t="shared" si="0"/>
        <v>0</v>
      </c>
      <c r="F25" s="13"/>
      <c r="G25" s="14"/>
    </row>
    <row r="26" spans="2:7" ht="13.5" customHeight="1">
      <c r="B26" s="3" t="s">
        <v>53</v>
      </c>
      <c r="C26" s="2">
        <v>0</v>
      </c>
      <c r="D26" s="3">
        <v>2</v>
      </c>
      <c r="E26" s="12">
        <f t="shared" si="0"/>
        <v>0</v>
      </c>
      <c r="F26" s="13"/>
      <c r="G26" s="14"/>
    </row>
    <row r="27" spans="2:7" ht="13.5" customHeight="1">
      <c r="B27" s="3" t="s">
        <v>29</v>
      </c>
      <c r="C27" s="2">
        <v>0</v>
      </c>
      <c r="D27" s="3">
        <v>4</v>
      </c>
      <c r="E27" s="12">
        <f t="shared" si="0"/>
        <v>0</v>
      </c>
      <c r="F27" s="13"/>
      <c r="G27" s="14"/>
    </row>
    <row r="28" spans="2:7" ht="13.5" customHeight="1">
      <c r="B28" s="3" t="s">
        <v>30</v>
      </c>
      <c r="C28" s="2">
        <v>0</v>
      </c>
      <c r="D28" s="3">
        <v>2</v>
      </c>
      <c r="E28" s="12">
        <f t="shared" si="0"/>
        <v>0</v>
      </c>
      <c r="F28" s="13"/>
      <c r="G28" s="14"/>
    </row>
    <row r="29" spans="2:7" ht="13.5" customHeight="1">
      <c r="B29" s="3" t="s">
        <v>31</v>
      </c>
      <c r="C29" s="2">
        <v>0</v>
      </c>
      <c r="D29" s="3">
        <v>6</v>
      </c>
      <c r="E29" s="12">
        <f t="shared" si="0"/>
        <v>0</v>
      </c>
      <c r="F29" s="13"/>
      <c r="G29" s="14"/>
    </row>
    <row r="30" spans="2:7" ht="13.5" customHeight="1">
      <c r="B30" s="3" t="s">
        <v>32</v>
      </c>
      <c r="C30" s="2">
        <v>0</v>
      </c>
      <c r="D30" s="3">
        <v>6</v>
      </c>
      <c r="E30" s="12">
        <f t="shared" si="0"/>
        <v>0</v>
      </c>
      <c r="F30" s="13"/>
      <c r="G30" s="14"/>
    </row>
    <row r="31" spans="2:7" ht="13.5" customHeight="1">
      <c r="B31" s="3" t="s">
        <v>33</v>
      </c>
      <c r="C31" s="2">
        <v>0</v>
      </c>
      <c r="D31" s="3">
        <v>1</v>
      </c>
      <c r="E31" s="12">
        <f t="shared" si="0"/>
        <v>0</v>
      </c>
      <c r="F31" s="13"/>
      <c r="G31" s="14"/>
    </row>
    <row r="32" spans="2:7" ht="13.5" customHeight="1">
      <c r="B32" s="3" t="s">
        <v>34</v>
      </c>
      <c r="C32" s="2">
        <v>0</v>
      </c>
      <c r="D32" s="3">
        <v>2</v>
      </c>
      <c r="E32" s="12">
        <f t="shared" si="0"/>
        <v>0</v>
      </c>
      <c r="F32" s="13"/>
      <c r="G32" s="14"/>
    </row>
    <row r="33" spans="2:7" ht="13.5" customHeight="1">
      <c r="B33" s="3" t="s">
        <v>36</v>
      </c>
      <c r="C33" s="2">
        <v>0</v>
      </c>
      <c r="D33" s="3">
        <v>2</v>
      </c>
      <c r="E33" s="12">
        <f t="shared" si="0"/>
        <v>0</v>
      </c>
      <c r="F33" s="13"/>
      <c r="G33" s="14"/>
    </row>
    <row r="34" spans="2:7" ht="13.5" customHeight="1">
      <c r="B34" s="3" t="s">
        <v>37</v>
      </c>
      <c r="C34" s="2">
        <v>0</v>
      </c>
      <c r="D34" s="3">
        <v>1</v>
      </c>
      <c r="E34" s="12">
        <f t="shared" si="0"/>
        <v>0</v>
      </c>
      <c r="F34" s="13"/>
      <c r="G34" s="14"/>
    </row>
    <row r="35" spans="2:7" ht="13.5" customHeight="1">
      <c r="B35" s="3" t="s">
        <v>38</v>
      </c>
      <c r="C35" s="2">
        <v>0</v>
      </c>
      <c r="D35" s="3">
        <v>6</v>
      </c>
      <c r="E35" s="12">
        <f t="shared" si="0"/>
        <v>0</v>
      </c>
      <c r="F35" s="13"/>
      <c r="G35" s="14"/>
    </row>
    <row r="36" spans="2:7" ht="13.5" customHeight="1">
      <c r="B36" s="3" t="s">
        <v>39</v>
      </c>
      <c r="C36" s="2">
        <v>0</v>
      </c>
      <c r="D36" s="3">
        <v>4</v>
      </c>
      <c r="E36" s="12">
        <f t="shared" si="0"/>
        <v>0</v>
      </c>
      <c r="F36" s="13"/>
      <c r="G36" s="14"/>
    </row>
    <row r="37" spans="2:7" ht="13.5" customHeight="1">
      <c r="B37" s="3" t="s">
        <v>24</v>
      </c>
      <c r="D37" s="3"/>
      <c r="E37" s="12">
        <f t="shared" si="0"/>
        <v>0</v>
      </c>
      <c r="F37" s="13"/>
      <c r="G37" s="14"/>
    </row>
    <row r="38" spans="2:7" ht="13.5" customHeight="1">
      <c r="B38" s="3" t="s">
        <v>24</v>
      </c>
      <c r="D38" s="3"/>
      <c r="E38" s="12">
        <f t="shared" si="0"/>
        <v>0</v>
      </c>
      <c r="F38" s="13"/>
      <c r="G38" s="14"/>
    </row>
    <row r="39" spans="2:7" ht="13.5" customHeight="1">
      <c r="B39" s="3" t="s">
        <v>24</v>
      </c>
      <c r="D39" s="3"/>
      <c r="E39" s="12">
        <f t="shared" si="0"/>
        <v>0</v>
      </c>
      <c r="F39" s="13"/>
      <c r="G39" s="14"/>
    </row>
    <row r="40" spans="2:7" ht="13.5" customHeight="1">
      <c r="B40" s="2" t="s">
        <v>21</v>
      </c>
      <c r="C40" s="12"/>
      <c r="D40" s="12"/>
      <c r="E40" s="12">
        <f>SUM(E22:E39)</f>
        <v>0</v>
      </c>
      <c r="F40" s="13">
        <v>41.61</v>
      </c>
      <c r="G40" s="14">
        <f>E40*F40</f>
        <v>0</v>
      </c>
    </row>
    <row r="41" spans="1:9" ht="13.5" customHeight="1">
      <c r="A41" s="3"/>
      <c r="I41"/>
    </row>
    <row r="42" spans="1:9" ht="13.5" customHeight="1">
      <c r="A42" s="20" t="s">
        <v>8</v>
      </c>
      <c r="C42" s="9" t="s">
        <v>54</v>
      </c>
      <c r="D42" s="5" t="s">
        <v>10</v>
      </c>
      <c r="E42" s="10"/>
      <c r="F42" s="11" t="s">
        <v>44</v>
      </c>
      <c r="G42" s="7" t="s">
        <v>57</v>
      </c>
      <c r="I42"/>
    </row>
    <row r="43" spans="2:9" ht="13.5" customHeight="1">
      <c r="B43" s="2" t="s">
        <v>23</v>
      </c>
      <c r="C43" s="2">
        <v>0</v>
      </c>
      <c r="D43" s="2" t="s">
        <v>64</v>
      </c>
      <c r="F43" s="3">
        <f>0.174*1.068</f>
        <v>0.185832</v>
      </c>
      <c r="G43" s="3">
        <f>C43*F43</f>
        <v>0</v>
      </c>
      <c r="I43"/>
    </row>
    <row r="44" spans="1:9" ht="13.5" customHeight="1">
      <c r="A44" s="3"/>
      <c r="I44"/>
    </row>
    <row r="45" spans="1:9" ht="13.5" customHeight="1">
      <c r="A45" s="20" t="s">
        <v>9</v>
      </c>
      <c r="C45" s="9" t="s">
        <v>58</v>
      </c>
      <c r="D45" s="5" t="s">
        <v>59</v>
      </c>
      <c r="E45" s="10"/>
      <c r="F45" s="11" t="s">
        <v>60</v>
      </c>
      <c r="G45" s="7" t="s">
        <v>61</v>
      </c>
      <c r="I45"/>
    </row>
    <row r="46" spans="2:9" ht="13.5" customHeight="1">
      <c r="B46" s="2" t="s">
        <v>43</v>
      </c>
      <c r="C46" s="2">
        <v>0</v>
      </c>
      <c r="D46" s="2" t="s">
        <v>7</v>
      </c>
      <c r="E46" s="2"/>
      <c r="F46" s="3">
        <f>833*1.294</f>
        <v>1077.902</v>
      </c>
      <c r="G46" s="8">
        <f>F46*C46</f>
        <v>0</v>
      </c>
      <c r="I46"/>
    </row>
    <row r="47" ht="13.5" customHeight="1">
      <c r="I47"/>
    </row>
    <row r="48" spans="4:9" ht="13.5" customHeight="1">
      <c r="D48" s="2" t="s">
        <v>62</v>
      </c>
      <c r="E48" s="2"/>
      <c r="F48" s="2"/>
      <c r="G48" s="16">
        <f>G14+G18+G40+G43+G46</f>
        <v>0</v>
      </c>
      <c r="I48"/>
    </row>
    <row r="49" spans="5:9" ht="13.5" customHeight="1">
      <c r="E49" s="2" t="s">
        <v>63</v>
      </c>
      <c r="F49" s="15">
        <v>0.09</v>
      </c>
      <c r="G49" s="18">
        <f>G48*F49</f>
        <v>0</v>
      </c>
      <c r="I49"/>
    </row>
    <row r="50" spans="4:9" ht="13.5" customHeight="1">
      <c r="D50" s="20" t="s">
        <v>17</v>
      </c>
      <c r="E50" s="2"/>
      <c r="F50" s="2"/>
      <c r="G50" s="16">
        <f>G48+G49</f>
        <v>0</v>
      </c>
      <c r="I50"/>
    </row>
    <row r="51" ht="13.5" customHeight="1">
      <c r="I51"/>
    </row>
    <row r="52" ht="13.5" customHeight="1">
      <c r="I52"/>
    </row>
    <row r="53" ht="13.5" customHeight="1">
      <c r="I53"/>
    </row>
    <row r="54" ht="13.5" customHeight="1">
      <c r="I54"/>
    </row>
    <row r="55" ht="13.5" customHeight="1">
      <c r="I55"/>
    </row>
    <row r="56" ht="13.5" customHeight="1">
      <c r="I56"/>
    </row>
    <row r="57" ht="13.5" customHeight="1">
      <c r="I57"/>
    </row>
    <row r="58" ht="13.5" customHeight="1">
      <c r="I58"/>
    </row>
    <row r="59" ht="13.5" customHeight="1">
      <c r="I59"/>
    </row>
    <row r="60" ht="13.5" customHeight="1">
      <c r="I60"/>
    </row>
    <row r="61" ht="13.5" customHeight="1">
      <c r="I61"/>
    </row>
    <row r="62" ht="13.5" customHeight="1">
      <c r="I62"/>
    </row>
    <row r="63" ht="13.5" customHeight="1">
      <c r="I63"/>
    </row>
    <row r="64" ht="13.5" customHeight="1">
      <c r="I64"/>
    </row>
    <row r="65" ht="13.5" customHeight="1">
      <c r="I65"/>
    </row>
    <row r="66" ht="13.5" customHeight="1">
      <c r="I66"/>
    </row>
    <row r="67" ht="13.5" customHeight="1">
      <c r="I67"/>
    </row>
    <row r="68" ht="13.5" customHeight="1">
      <c r="I68"/>
    </row>
    <row r="69" ht="13.5" customHeight="1">
      <c r="I69"/>
    </row>
    <row r="70" ht="13.5" customHeight="1">
      <c r="I70"/>
    </row>
    <row r="71" ht="13.5" customHeight="1">
      <c r="I71"/>
    </row>
  </sheetData>
  <printOptions gridLines="1" headings="1"/>
  <pageMargins left="0.5" right="0.5" top="0.5" bottom="0.5" header="0.5" footer="0.5"/>
  <pageSetup firstPageNumber="1" useFirstPageNumber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Tepfer</cp:lastModifiedBy>
  <cp:lastPrinted>2010-03-08T23:45:10Z</cp:lastPrinted>
  <dcterms:modified xsi:type="dcterms:W3CDTF">2010-04-23T17:02:48Z</dcterms:modified>
  <cp:category/>
  <cp:version/>
  <cp:contentType/>
  <cp:contentStatus/>
</cp:coreProperties>
</file>